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SEVAC 1ER TRIMESTRE DE 2024\formatos\"/>
    </mc:Choice>
  </mc:AlternateContent>
  <xr:revisionPtr revIDLastSave="0" documentId="8_{2BDFCB9B-730C-4A4B-B006-135031285C3B}" xr6:coauthVersionLast="47" xr6:coauthVersionMax="47" xr10:uidLastSave="{00000000-0000-0000-0000-000000000000}"/>
  <bookViews>
    <workbookView xWindow="-120" yWindow="-120" windowWidth="29040" windowHeight="1599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G17" i="4" s="1"/>
  <c r="D16" i="4"/>
  <c r="G16" i="4" s="1"/>
  <c r="D15" i="4"/>
  <c r="G15" i="4" s="1"/>
  <c r="D14" i="4"/>
  <c r="G14" i="4" s="1"/>
  <c r="D13" i="4"/>
  <c r="G13" i="4" s="1"/>
  <c r="F44" i="4"/>
  <c r="E44" i="4"/>
  <c r="C44" i="4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B44" i="4"/>
  <c r="F30" i="4"/>
  <c r="E30" i="4"/>
  <c r="D29" i="4"/>
  <c r="G29" i="4" s="1"/>
  <c r="D28" i="4"/>
  <c r="G28" i="4" s="1"/>
  <c r="D27" i="4"/>
  <c r="G27" i="4" s="1"/>
  <c r="D26" i="4"/>
  <c r="G26" i="4" s="1"/>
  <c r="C30" i="4"/>
  <c r="B30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9" i="4"/>
  <c r="E19" i="4"/>
  <c r="C19" i="4"/>
  <c r="B19" i="4"/>
  <c r="G30" i="4" l="1"/>
  <c r="G44" i="4"/>
  <c r="D30" i="4"/>
  <c r="D44" i="4"/>
  <c r="G19" i="4"/>
  <c r="D19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47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43" i="6" l="1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<sst xmlns="http://schemas.openxmlformats.org/spreadsheetml/2006/main" count="207" uniqueCount="147">
  <si>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</si>
  <si>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</si>
  <si>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</si>
  <si>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</si>
  <si>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</si>
  <si>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</si>
  <si>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</si>
  <si>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</si>
  <si>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</si>
  <si>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</si>
  <si>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</si>
  <si>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</si>
  <si>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</si>
  <si>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</si>
  <si>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</si>
  <si>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</si>
  <si>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</si>
  <si>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</si>
  <si>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</si>
  <si>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</si>
  <si>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</si>
  <si>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</si>
  <si>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</si>
  <si>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</si>
  <si>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</si>
  <si>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</si>
  <si>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</si>
  <si>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</si>
  <si>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</si>
  <si>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</si>
  <si>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</si>
  <si>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</si>
  <si>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</si>
  <si>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</si>
  <si>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</si>
  <si>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</si>
  <si>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</si>
  <si>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</si>
  <si>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</si>
  <si>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</si>
  <si>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</si>
  <si>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</si>
  <si>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</si>
  <si>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</si>
  <si>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</si>
  <si>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</si>
  <si>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</si>
  <si>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</si>
  <si>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</si>
  <si>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</si>
  <si>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</si>
  <si>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</si>
  <si>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</si>
  <si>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</si>
  <si>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</si>
  <si>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</si>
  <si>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</si>
  <si>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</si>
  <si>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</si>
  <si>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</si>
  <si>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</si>
  <si>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</si>
  <si>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</si>
  <si>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</si>
  <si>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</si>
  <si>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</si>
  <si>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</si>
  <si>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</si>
  <si>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</si>
  <si>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</si>
  <si>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</si>
  <si>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</si>
  <si>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</si>
  <si>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</si>
  <si>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</si>
  <si>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</si>
  <si>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</si>
  <si>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</si>
  <si>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</si>
  <si>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</si>
  <si>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</si>
  <si>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</si>
  <si>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</si>
  <si>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</si>
  <si>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</si>
  <si>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</si>
  <si>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</si>
  <si>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</si>
  <si>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</si>
  <si>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</si>
  <si>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</si>
  <si>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</si>
  <si>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</si>
  <si>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</si>
  <si>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</si>
  <si>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</si>
  <si>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</si>
  <si>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</si>
  <si>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</si>
  <si>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</si>
  <si>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</si>
  <si>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</si>
  <si>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</si>
  <si>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</si>
  <si>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</si>
  <si>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</si>
  <si>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</si>
  <si>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</si>
  <si>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</si>
  <si>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</si>
  <si>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</si>
  <si>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</si>
  <si>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</si>
  <si>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</si>
  <si>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</si>
  <si>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</si>
  <si>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</si>
  <si>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</si>
  <si>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</si>
  <si>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</si>
  <si>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</si>
  <si>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</si>
  <si>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</si>
  <si>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</si>
  <si>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</si>
  <si>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</si>
  <si>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</si>
  <si>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</si>
  <si>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</si>
  <si>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UNIVERSIDAD POLITECNICA DE JUVENTINO ROSAS
Estado Analítico del Ejercicio del Presupuesto de Egresos
Clasificación por Objeto del Gasto (Capítulo y Concepto)
Del 1 de Enero al 31 de Marzo de 2024</t>
  </si>
  <si>
    <t>UNIVERSIDAD POLITECNICA DE JUVENTINO ROSAS
Estado Analítico del Ejercicio del Presupuesto de Egresos
Clasificación Económica (por Tipo de Gasto)
Del 1 de Enero al 31 de Marzo de 2024</t>
  </si>
  <si>
    <t>211213046010000 RECTORÍA UPJR</t>
  </si>
  <si>
    <t>211213046010200 SUBDIR DE VINCULACIÓN Y</t>
  </si>
  <si>
    <t>211213046010201 DEPTO DE INCUBADORA DE E</t>
  </si>
  <si>
    <t>211213046010203 DEPARTAMENTO DE VINCULAC</t>
  </si>
  <si>
    <t>211213046020000 SECRETARÍA ADMINISTRATIV</t>
  </si>
  <si>
    <t>211213046020100 SUBDIR DE PLANEACIÓN Y P</t>
  </si>
  <si>
    <t>211213046020700 DEPARTAMENTO DE SEGUIMIE</t>
  </si>
  <si>
    <t>211213046030000 SECRETARÍA ACADÉMICA UPJ</t>
  </si>
  <si>
    <t>211213046030200 DEPARTAMENTO DE DESARROL</t>
  </si>
  <si>
    <t>211213046030300 DEPTO DE INVESTIG Y DESA</t>
  </si>
  <si>
    <t>211213046030600 DIRECCIÓN DE INGENIERÍA</t>
  </si>
  <si>
    <t>211213046A10000 ÓRGANO INTERNO DE CONTRO</t>
  </si>
  <si>
    <t>UNIVERSIDAD POLITECNICA DE JUVENTINO ROSAS
Estado Analítico del Ejercicio del Presupuesto de Egresos
Clasificación Administrativa
Del 1 de Enero al 31 de Marzo de 2024</t>
  </si>
  <si>
    <t>UNIVERSIDAD POLITECNICA DE JUVENTINO ROSAS
Estado Analítico del Ejercicio del Presupuesto de Egresos
Clasificación Administrativa (Poderes)
Del 1 de Enero al 31 de Marzo de 2024</t>
  </si>
  <si>
    <t>UNIVERSIDAD POLITECNICA DE JUVENTINO ROSAS
Estado Analítico del Ejercicio del Presupuesto de Egresos
Clasificación Administrativa (Sector Paraestatal)
Del 1 de Enero al 31 de Marzo de 2024</t>
  </si>
  <si>
    <t>UNIVERSIDAD POLITECNICA DE JUVENTINO ROSAS
Estado Analítico del Ejercicio del Presupuesto de Egresos
Clasificación Funcional (Finalidad y Función)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</si>
</sst>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2" fillId="0" borderId="5" xfId="0" applyFont="1" applyBorder="1"/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activeCell="A3" sqref="A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30" t="s">
        <v>129</v>
      </c>
      <c r="B1" s="30"/>
      <c r="C1" s="30"/>
      <c r="D1" s="30"/>
      <c r="E1" s="30"/>
      <c r="F1" s="30"/>
      <c r="G1" s="31"/>
    </row>
    <row r="2" spans="1:8" x14ac:dyDescent="0.2">
      <c r="A2" s="27"/>
      <c r="B2" s="32" t="s">
        <v>57</v>
      </c>
      <c r="C2" s="30"/>
      <c r="D2" s="30"/>
      <c r="E2" s="30"/>
      <c r="F2" s="31"/>
      <c r="G2" s="33" t="s">
        <v>56</v>
      </c>
    </row>
    <row r="3" spans="1:8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4"/>
    </row>
    <row r="4" spans="1:8" x14ac:dyDescent="0.2">
      <c r="A4" s="29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8" t="s">
        <v>58</v>
      </c>
      <c r="B5" s="13">
        <f>SUM(B6:B12)</f>
        <v>43237622.210000008</v>
      </c>
      <c r="C5" s="13">
        <f>SUM(C6:C12)</f>
        <v>247057.49000000002</v>
      </c>
      <c r="D5" s="13">
        <f>B5+C5</f>
        <v>43484679.70000001</v>
      </c>
      <c r="E5" s="13">
        <f>SUM(E6:E12)</f>
        <v>9965183.1999999993</v>
      </c>
      <c r="F5" s="13">
        <f>SUM(F6:F12)</f>
        <v>9965183.1999999993</v>
      </c>
      <c r="G5" s="13">
        <f>D5-E5</f>
        <v>33519496.500000011</v>
      </c>
    </row>
    <row r="6" spans="1:8" x14ac:dyDescent="0.2">
      <c r="A6" s="20" t="s">
        <v>62</v>
      </c>
      <c r="B6" s="5">
        <v>29309560.75</v>
      </c>
      <c r="C6" s="5">
        <v>0</v>
      </c>
      <c r="D6" s="5">
        <f t="shared" ref="D6:D69" si="0">B6+C6</f>
        <v>29309560.75</v>
      </c>
      <c r="E6" s="5">
        <v>7286080.4000000004</v>
      </c>
      <c r="F6" s="5">
        <v>7286080.4000000004</v>
      </c>
      <c r="G6" s="5">
        <f t="shared" ref="G6:G69" si="1">D6-E6</f>
        <v>22023480.350000001</v>
      </c>
      <c r="H6" s="9">
        <v>1100</v>
      </c>
    </row>
    <row r="7" spans="1:8" x14ac:dyDescent="0.2">
      <c r="A7" s="20" t="s">
        <v>63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20" t="s">
        <v>64</v>
      </c>
      <c r="B8" s="5">
        <v>4428846.5599999996</v>
      </c>
      <c r="C8" s="5">
        <v>14745.95</v>
      </c>
      <c r="D8" s="5">
        <f t="shared" si="0"/>
        <v>4443592.51</v>
      </c>
      <c r="E8" s="5">
        <v>52372.01</v>
      </c>
      <c r="F8" s="5">
        <v>52372.01</v>
      </c>
      <c r="G8" s="5">
        <f t="shared" si="1"/>
        <v>4391220.5</v>
      </c>
      <c r="H8" s="9">
        <v>1300</v>
      </c>
    </row>
    <row r="9" spans="1:8" x14ac:dyDescent="0.2">
      <c r="A9" s="20" t="s">
        <v>33</v>
      </c>
      <c r="B9" s="5">
        <v>7225125.3399999999</v>
      </c>
      <c r="C9" s="5">
        <v>0</v>
      </c>
      <c r="D9" s="5">
        <f t="shared" si="0"/>
        <v>7225125.3399999999</v>
      </c>
      <c r="E9" s="5">
        <v>1841809.25</v>
      </c>
      <c r="F9" s="5">
        <v>1841809.25</v>
      </c>
      <c r="G9" s="5">
        <f t="shared" si="1"/>
        <v>5383316.0899999999</v>
      </c>
      <c r="H9" s="9">
        <v>1400</v>
      </c>
    </row>
    <row r="10" spans="1:8" x14ac:dyDescent="0.2">
      <c r="A10" s="20" t="s">
        <v>65</v>
      </c>
      <c r="B10" s="5">
        <v>2274089.56</v>
      </c>
      <c r="C10" s="5">
        <v>232311.54</v>
      </c>
      <c r="D10" s="5">
        <f t="shared" si="0"/>
        <v>2506401.1</v>
      </c>
      <c r="E10" s="5">
        <v>784921.54</v>
      </c>
      <c r="F10" s="5">
        <v>784921.54</v>
      </c>
      <c r="G10" s="5">
        <f t="shared" si="1"/>
        <v>1721479.56</v>
      </c>
      <c r="H10" s="9">
        <v>1500</v>
      </c>
    </row>
    <row r="11" spans="1:8" x14ac:dyDescent="0.2">
      <c r="A11" s="20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20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8" t="s">
        <v>123</v>
      </c>
      <c r="B13" s="14">
        <f>SUM(B14:B22)</f>
        <v>1788276.3599999999</v>
      </c>
      <c r="C13" s="14">
        <f>SUM(C14:C22)</f>
        <v>886565.39</v>
      </c>
      <c r="D13" s="14">
        <f t="shared" si="0"/>
        <v>2674841.75</v>
      </c>
      <c r="E13" s="14">
        <f>SUM(E14:E22)</f>
        <v>186086.63999999998</v>
      </c>
      <c r="F13" s="14">
        <f>SUM(F14:F22)</f>
        <v>186086.63999999998</v>
      </c>
      <c r="G13" s="14">
        <f t="shared" si="1"/>
        <v>2488755.11</v>
      </c>
      <c r="H13" s="19">
        <v>0</v>
      </c>
    </row>
    <row r="14" spans="1:8" x14ac:dyDescent="0.2">
      <c r="A14" s="20" t="s">
        <v>67</v>
      </c>
      <c r="B14" s="5">
        <v>514806.8</v>
      </c>
      <c r="C14" s="5">
        <v>82000</v>
      </c>
      <c r="D14" s="5">
        <f t="shared" si="0"/>
        <v>596806.80000000005</v>
      </c>
      <c r="E14" s="5">
        <v>67867.33</v>
      </c>
      <c r="F14" s="5">
        <v>67867.33</v>
      </c>
      <c r="G14" s="5">
        <f t="shared" si="1"/>
        <v>528939.47000000009</v>
      </c>
      <c r="H14" s="9">
        <v>2100</v>
      </c>
    </row>
    <row r="15" spans="1:8" x14ac:dyDescent="0.2">
      <c r="A15" s="20" t="s">
        <v>68</v>
      </c>
      <c r="B15" s="5">
        <v>183103.79</v>
      </c>
      <c r="C15" s="5">
        <v>21861.39</v>
      </c>
      <c r="D15" s="5">
        <f t="shared" si="0"/>
        <v>204965.18</v>
      </c>
      <c r="E15" s="5">
        <v>32930.639999999999</v>
      </c>
      <c r="F15" s="5">
        <v>32930.639999999999</v>
      </c>
      <c r="G15" s="5">
        <f t="shared" si="1"/>
        <v>172034.53999999998</v>
      </c>
      <c r="H15" s="9">
        <v>2200</v>
      </c>
    </row>
    <row r="16" spans="1:8" x14ac:dyDescent="0.2">
      <c r="A16" s="20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20" t="s">
        <v>70</v>
      </c>
      <c r="B17" s="5">
        <v>90700</v>
      </c>
      <c r="C17" s="5">
        <v>96500</v>
      </c>
      <c r="D17" s="5">
        <f t="shared" si="0"/>
        <v>187200</v>
      </c>
      <c r="E17" s="5">
        <v>7882.01</v>
      </c>
      <c r="F17" s="5">
        <v>7882.01</v>
      </c>
      <c r="G17" s="5">
        <f t="shared" si="1"/>
        <v>179317.99</v>
      </c>
      <c r="H17" s="9">
        <v>2400</v>
      </c>
    </row>
    <row r="18" spans="1:8" x14ac:dyDescent="0.2">
      <c r="A18" s="20" t="s">
        <v>71</v>
      </c>
      <c r="B18" s="5">
        <v>76000</v>
      </c>
      <c r="C18" s="5">
        <v>41000</v>
      </c>
      <c r="D18" s="5">
        <f t="shared" si="0"/>
        <v>117000</v>
      </c>
      <c r="E18" s="5">
        <v>0</v>
      </c>
      <c r="F18" s="5">
        <v>0</v>
      </c>
      <c r="G18" s="5">
        <f t="shared" si="1"/>
        <v>117000</v>
      </c>
      <c r="H18" s="9">
        <v>2500</v>
      </c>
    </row>
    <row r="19" spans="1:8" x14ac:dyDescent="0.2">
      <c r="A19" s="20" t="s">
        <v>72</v>
      </c>
      <c r="B19" s="5">
        <v>535500</v>
      </c>
      <c r="C19" s="5">
        <v>0</v>
      </c>
      <c r="D19" s="5">
        <f t="shared" si="0"/>
        <v>535500</v>
      </c>
      <c r="E19" s="5">
        <v>66601.679999999993</v>
      </c>
      <c r="F19" s="5">
        <v>66601.679999999993</v>
      </c>
      <c r="G19" s="5">
        <f t="shared" si="1"/>
        <v>468898.32</v>
      </c>
      <c r="H19" s="9">
        <v>2600</v>
      </c>
    </row>
    <row r="20" spans="1:8" x14ac:dyDescent="0.2">
      <c r="A20" s="20" t="s">
        <v>73</v>
      </c>
      <c r="B20" s="5">
        <v>48716.28</v>
      </c>
      <c r="C20" s="5">
        <v>404200</v>
      </c>
      <c r="D20" s="5">
        <f t="shared" si="0"/>
        <v>452916.28</v>
      </c>
      <c r="E20" s="5">
        <v>0</v>
      </c>
      <c r="F20" s="5">
        <v>0</v>
      </c>
      <c r="G20" s="5">
        <f t="shared" si="1"/>
        <v>452916.28</v>
      </c>
      <c r="H20" s="9">
        <v>2700</v>
      </c>
    </row>
    <row r="21" spans="1:8" x14ac:dyDescent="0.2">
      <c r="A21" s="20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20" t="s">
        <v>75</v>
      </c>
      <c r="B22" s="5">
        <v>339449.49</v>
      </c>
      <c r="C22" s="5">
        <v>241004</v>
      </c>
      <c r="D22" s="5">
        <f t="shared" si="0"/>
        <v>580453.49</v>
      </c>
      <c r="E22" s="5">
        <v>10804.98</v>
      </c>
      <c r="F22" s="5">
        <v>10804.98</v>
      </c>
      <c r="G22" s="5">
        <f t="shared" si="1"/>
        <v>569648.51</v>
      </c>
      <c r="H22" s="9">
        <v>2900</v>
      </c>
    </row>
    <row r="23" spans="1:8" x14ac:dyDescent="0.2">
      <c r="A23" s="18" t="s">
        <v>59</v>
      </c>
      <c r="B23" s="14">
        <f>SUM(B24:B32)</f>
        <v>12117017.149999999</v>
      </c>
      <c r="C23" s="14">
        <f>SUM(C24:C32)</f>
        <v>3326960.09</v>
      </c>
      <c r="D23" s="14">
        <f t="shared" si="0"/>
        <v>15443977.239999998</v>
      </c>
      <c r="E23" s="14">
        <f>SUM(E24:E32)</f>
        <v>1594410.38</v>
      </c>
      <c r="F23" s="14">
        <f>SUM(F24:F32)</f>
        <v>1594410.38</v>
      </c>
      <c r="G23" s="14">
        <f t="shared" si="1"/>
        <v>13849566.859999999</v>
      </c>
      <c r="H23" s="19">
        <v>0</v>
      </c>
    </row>
    <row r="24" spans="1:8" x14ac:dyDescent="0.2">
      <c r="A24" s="20" t="s">
        <v>76</v>
      </c>
      <c r="B24" s="5">
        <v>1435200</v>
      </c>
      <c r="C24" s="5">
        <v>0</v>
      </c>
      <c r="D24" s="5">
        <f t="shared" si="0"/>
        <v>1435200</v>
      </c>
      <c r="E24" s="5">
        <v>249954.56</v>
      </c>
      <c r="F24" s="5">
        <v>249954.56</v>
      </c>
      <c r="G24" s="5">
        <f t="shared" si="1"/>
        <v>1185245.44</v>
      </c>
      <c r="H24" s="9">
        <v>3100</v>
      </c>
    </row>
    <row r="25" spans="1:8" x14ac:dyDescent="0.2">
      <c r="A25" s="20" t="s">
        <v>77</v>
      </c>
      <c r="B25" s="5">
        <v>784659.2</v>
      </c>
      <c r="C25" s="5">
        <v>76668.639999999999</v>
      </c>
      <c r="D25" s="5">
        <f t="shared" si="0"/>
        <v>861327.84</v>
      </c>
      <c r="E25" s="5">
        <v>131814.39999999999</v>
      </c>
      <c r="F25" s="5">
        <v>131814.39999999999</v>
      </c>
      <c r="G25" s="5">
        <f t="shared" si="1"/>
        <v>729513.44</v>
      </c>
      <c r="H25" s="9">
        <v>3200</v>
      </c>
    </row>
    <row r="26" spans="1:8" x14ac:dyDescent="0.2">
      <c r="A26" s="20" t="s">
        <v>78</v>
      </c>
      <c r="B26" s="5">
        <v>3668855.26</v>
      </c>
      <c r="C26" s="5">
        <v>204164.61</v>
      </c>
      <c r="D26" s="5">
        <f t="shared" si="0"/>
        <v>3873019.8699999996</v>
      </c>
      <c r="E26" s="5">
        <v>422478.98</v>
      </c>
      <c r="F26" s="5">
        <v>422478.98</v>
      </c>
      <c r="G26" s="5">
        <f t="shared" si="1"/>
        <v>3450540.8899999997</v>
      </c>
      <c r="H26" s="9">
        <v>3300</v>
      </c>
    </row>
    <row r="27" spans="1:8" x14ac:dyDescent="0.2">
      <c r="A27" s="20" t="s">
        <v>79</v>
      </c>
      <c r="B27" s="5">
        <v>357930.02</v>
      </c>
      <c r="C27" s="5">
        <v>24000</v>
      </c>
      <c r="D27" s="5">
        <f t="shared" si="0"/>
        <v>381930.02</v>
      </c>
      <c r="E27" s="5">
        <v>59374.16</v>
      </c>
      <c r="F27" s="5">
        <v>59374.16</v>
      </c>
      <c r="G27" s="5">
        <f t="shared" si="1"/>
        <v>322555.86</v>
      </c>
      <c r="H27" s="9">
        <v>3400</v>
      </c>
    </row>
    <row r="28" spans="1:8" x14ac:dyDescent="0.2">
      <c r="A28" s="20" t="s">
        <v>80</v>
      </c>
      <c r="B28" s="5">
        <v>3322237.28</v>
      </c>
      <c r="C28" s="5">
        <v>2278494</v>
      </c>
      <c r="D28" s="5">
        <f t="shared" si="0"/>
        <v>5600731.2799999993</v>
      </c>
      <c r="E28" s="5">
        <v>455130.58</v>
      </c>
      <c r="F28" s="5">
        <v>455130.58</v>
      </c>
      <c r="G28" s="5">
        <f t="shared" si="1"/>
        <v>5145600.6999999993</v>
      </c>
      <c r="H28" s="9">
        <v>3500</v>
      </c>
    </row>
    <row r="29" spans="1:8" x14ac:dyDescent="0.2">
      <c r="A29" s="20" t="s">
        <v>81</v>
      </c>
      <c r="B29" s="5">
        <v>95000</v>
      </c>
      <c r="C29" s="5">
        <v>360000</v>
      </c>
      <c r="D29" s="5">
        <f t="shared" si="0"/>
        <v>455000</v>
      </c>
      <c r="E29" s="5">
        <v>0</v>
      </c>
      <c r="F29" s="5">
        <v>0</v>
      </c>
      <c r="G29" s="5">
        <f t="shared" si="1"/>
        <v>455000</v>
      </c>
      <c r="H29" s="9">
        <v>3600</v>
      </c>
    </row>
    <row r="30" spans="1:8" x14ac:dyDescent="0.2">
      <c r="A30" s="20" t="s">
        <v>82</v>
      </c>
      <c r="B30" s="5">
        <v>154810</v>
      </c>
      <c r="C30" s="5">
        <v>48000</v>
      </c>
      <c r="D30" s="5">
        <f t="shared" si="0"/>
        <v>202810</v>
      </c>
      <c r="E30" s="5">
        <v>36351.760000000002</v>
      </c>
      <c r="F30" s="5">
        <v>36351.760000000002</v>
      </c>
      <c r="G30" s="5">
        <f t="shared" si="1"/>
        <v>166458.23999999999</v>
      </c>
      <c r="H30" s="9">
        <v>3700</v>
      </c>
    </row>
    <row r="31" spans="1:8" x14ac:dyDescent="0.2">
      <c r="A31" s="20" t="s">
        <v>83</v>
      </c>
      <c r="B31" s="5">
        <v>1093213.18</v>
      </c>
      <c r="C31" s="5">
        <v>335000</v>
      </c>
      <c r="D31" s="5">
        <f t="shared" si="0"/>
        <v>1428213.18</v>
      </c>
      <c r="E31" s="5">
        <v>12289.94</v>
      </c>
      <c r="F31" s="5">
        <v>12289.94</v>
      </c>
      <c r="G31" s="5">
        <f t="shared" si="1"/>
        <v>1415923.24</v>
      </c>
      <c r="H31" s="9">
        <v>3800</v>
      </c>
    </row>
    <row r="32" spans="1:8" x14ac:dyDescent="0.2">
      <c r="A32" s="20" t="s">
        <v>18</v>
      </c>
      <c r="B32" s="5">
        <v>1205112.21</v>
      </c>
      <c r="C32" s="5">
        <v>632.84</v>
      </c>
      <c r="D32" s="5">
        <f t="shared" si="0"/>
        <v>1205745.05</v>
      </c>
      <c r="E32" s="5">
        <v>227016</v>
      </c>
      <c r="F32" s="5">
        <v>227016</v>
      </c>
      <c r="G32" s="5">
        <f t="shared" si="1"/>
        <v>978729.05</v>
      </c>
      <c r="H32" s="9">
        <v>3900</v>
      </c>
    </row>
    <row r="33" spans="1:8" x14ac:dyDescent="0.2">
      <c r="A33" s="18" t="s">
        <v>124</v>
      </c>
      <c r="B33" s="14">
        <f>SUM(B34:B42)</f>
        <v>837000</v>
      </c>
      <c r="C33" s="14">
        <f>SUM(C34:C42)</f>
        <v>0</v>
      </c>
      <c r="D33" s="14">
        <f t="shared" si="0"/>
        <v>837000</v>
      </c>
      <c r="E33" s="14">
        <f>SUM(E34:E42)</f>
        <v>369623.33</v>
      </c>
      <c r="F33" s="14">
        <f>SUM(F34:F42)</f>
        <v>369623.33</v>
      </c>
      <c r="G33" s="14">
        <f t="shared" si="1"/>
        <v>467376.67</v>
      </c>
      <c r="H33" s="19">
        <v>0</v>
      </c>
    </row>
    <row r="34" spans="1:8" x14ac:dyDescent="0.2">
      <c r="A34" s="20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20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20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20" t="s">
        <v>87</v>
      </c>
      <c r="B37" s="5">
        <v>837000</v>
      </c>
      <c r="C37" s="5">
        <v>0</v>
      </c>
      <c r="D37" s="5">
        <f t="shared" si="0"/>
        <v>837000</v>
      </c>
      <c r="E37" s="5">
        <v>369623.33</v>
      </c>
      <c r="F37" s="5">
        <v>369623.33</v>
      </c>
      <c r="G37" s="5">
        <f t="shared" si="1"/>
        <v>467376.67</v>
      </c>
      <c r="H37" s="9">
        <v>4400</v>
      </c>
    </row>
    <row r="38" spans="1:8" x14ac:dyDescent="0.2">
      <c r="A38" s="20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20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20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20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20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8" t="s">
        <v>125</v>
      </c>
      <c r="B43" s="14">
        <f>SUM(B44:B52)</f>
        <v>408500</v>
      </c>
      <c r="C43" s="14">
        <f>SUM(C44:C52)</f>
        <v>1234368.73</v>
      </c>
      <c r="D43" s="14">
        <f t="shared" si="0"/>
        <v>1642868.73</v>
      </c>
      <c r="E43" s="14">
        <f>SUM(E44:E52)</f>
        <v>0</v>
      </c>
      <c r="F43" s="14">
        <f>SUM(F44:F52)</f>
        <v>0</v>
      </c>
      <c r="G43" s="14">
        <f t="shared" si="1"/>
        <v>1642868.73</v>
      </c>
      <c r="H43" s="19">
        <v>0</v>
      </c>
    </row>
    <row r="44" spans="1:8" x14ac:dyDescent="0.2">
      <c r="A44" s="4" t="s">
        <v>91</v>
      </c>
      <c r="B44" s="5">
        <v>379500</v>
      </c>
      <c r="C44" s="5">
        <v>1159568.73</v>
      </c>
      <c r="D44" s="5">
        <f t="shared" si="0"/>
        <v>1539068.73</v>
      </c>
      <c r="E44" s="5">
        <v>0</v>
      </c>
      <c r="F44" s="5">
        <v>0</v>
      </c>
      <c r="G44" s="5">
        <f t="shared" si="1"/>
        <v>1539068.73</v>
      </c>
      <c r="H44" s="9">
        <v>5100</v>
      </c>
    </row>
    <row r="45" spans="1:8" x14ac:dyDescent="0.2">
      <c r="A45" s="20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20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20" t="s">
        <v>94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20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20" t="s">
        <v>96</v>
      </c>
      <c r="B49" s="5">
        <v>29000</v>
      </c>
      <c r="C49" s="5">
        <v>74800</v>
      </c>
      <c r="D49" s="5">
        <f t="shared" si="0"/>
        <v>103800</v>
      </c>
      <c r="E49" s="5">
        <v>0</v>
      </c>
      <c r="F49" s="5">
        <v>0</v>
      </c>
      <c r="G49" s="5">
        <f t="shared" si="1"/>
        <v>103800</v>
      </c>
      <c r="H49" s="9">
        <v>5600</v>
      </c>
    </row>
    <row r="50" spans="1:8" x14ac:dyDescent="0.2">
      <c r="A50" s="20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20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20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8" t="s">
        <v>60</v>
      </c>
      <c r="B53" s="14">
        <f>SUM(B54:B56)</f>
        <v>0</v>
      </c>
      <c r="C53" s="14">
        <f>SUM(C54:C56)</f>
        <v>0</v>
      </c>
      <c r="D53" s="14">
        <f t="shared" si="0"/>
        <v>0</v>
      </c>
      <c r="E53" s="14">
        <f>SUM(E54:E56)</f>
        <v>0</v>
      </c>
      <c r="F53" s="14">
        <f>SUM(F54:F56)</f>
        <v>0</v>
      </c>
      <c r="G53" s="14">
        <f t="shared" si="1"/>
        <v>0</v>
      </c>
      <c r="H53" s="19">
        <v>0</v>
      </c>
    </row>
    <row r="54" spans="1:8" x14ac:dyDescent="0.2">
      <c r="A54" s="20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20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20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8" t="s">
        <v>126</v>
      </c>
      <c r="B57" s="14">
        <f>SUM(B58:B64)</f>
        <v>0</v>
      </c>
      <c r="C57" s="14">
        <f>SUM(C58:C64)</f>
        <v>0</v>
      </c>
      <c r="D57" s="14">
        <f t="shared" si="0"/>
        <v>0</v>
      </c>
      <c r="E57" s="14">
        <f>SUM(E58:E64)</f>
        <v>0</v>
      </c>
      <c r="F57" s="14">
        <f>SUM(F58:F64)</f>
        <v>0</v>
      </c>
      <c r="G57" s="14">
        <f t="shared" si="1"/>
        <v>0</v>
      </c>
      <c r="H57" s="19">
        <v>0</v>
      </c>
    </row>
    <row r="58" spans="1:8" x14ac:dyDescent="0.2">
      <c r="A58" s="20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20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20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20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20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20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20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8" t="s">
        <v>127</v>
      </c>
      <c r="B65" s="14">
        <f>SUM(B66:B68)</f>
        <v>0</v>
      </c>
      <c r="C65" s="14">
        <f>SUM(C66:C68)</f>
        <v>0</v>
      </c>
      <c r="D65" s="14">
        <f t="shared" si="0"/>
        <v>0</v>
      </c>
      <c r="E65" s="14">
        <f>SUM(E66:E68)</f>
        <v>0</v>
      </c>
      <c r="F65" s="14">
        <f>SUM(F66:F68)</f>
        <v>0</v>
      </c>
      <c r="G65" s="14">
        <f t="shared" si="1"/>
        <v>0</v>
      </c>
      <c r="H65" s="19">
        <v>0</v>
      </c>
    </row>
    <row r="66" spans="1:8" x14ac:dyDescent="0.2">
      <c r="A66" s="20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20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20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8" t="s">
        <v>61</v>
      </c>
      <c r="B69" s="14">
        <f>SUM(B70:B76)</f>
        <v>0</v>
      </c>
      <c r="C69" s="14">
        <f>SUM(C70:C76)</f>
        <v>0</v>
      </c>
      <c r="D69" s="14">
        <f t="shared" si="0"/>
        <v>0</v>
      </c>
      <c r="E69" s="14">
        <f>SUM(E70:E76)</f>
        <v>0</v>
      </c>
      <c r="F69" s="14">
        <f>SUM(F70:F76)</f>
        <v>0</v>
      </c>
      <c r="G69" s="14">
        <f t="shared" si="1"/>
        <v>0</v>
      </c>
      <c r="H69" s="19">
        <v>0</v>
      </c>
    </row>
    <row r="70" spans="1:8" x14ac:dyDescent="0.2">
      <c r="A70" s="20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20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20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20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20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20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1" t="s">
        <v>116</v>
      </c>
      <c r="B76" s="15">
        <v>0</v>
      </c>
      <c r="C76" s="15">
        <v>0</v>
      </c>
      <c r="D76" s="15">
        <f t="shared" si="2"/>
        <v>0</v>
      </c>
      <c r="E76" s="15">
        <v>0</v>
      </c>
      <c r="F76" s="15">
        <v>0</v>
      </c>
      <c r="G76" s="15">
        <f t="shared" si="3"/>
        <v>0</v>
      </c>
      <c r="H76" s="9">
        <v>9900</v>
      </c>
    </row>
    <row r="77" spans="1:8" x14ac:dyDescent="0.2">
      <c r="A77" s="10" t="s">
        <v>50</v>
      </c>
      <c r="B77" s="16">
        <f t="shared" ref="B77:G77" si="4">SUM(B5+B13+B23+B33+B43+B53+B57+B65+B69)</f>
        <v>58388415.720000006</v>
      </c>
      <c r="C77" s="16">
        <f t="shared" si="4"/>
        <v>5694951.6999999993</v>
      </c>
      <c r="D77" s="16">
        <f t="shared" si="4"/>
        <v>64083367.420000009</v>
      </c>
      <c r="E77" s="16">
        <f t="shared" si="4"/>
        <v>12115303.549999999</v>
      </c>
      <c r="F77" s="16">
        <f t="shared" si="4"/>
        <v>12115303.549999999</v>
      </c>
      <c r="G77" s="16">
        <f t="shared" si="4"/>
        <v>51968063.870000012</v>
      </c>
    </row>
    <row r="79" spans="1:8" x14ac:dyDescent="0.2">
      <c r="A79" s="1" t="s">
        <v>120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"/>
  <sheetViews>
    <sheetView showGridLines="0" zoomScaleNormal="100" workbookViewId="0">
      <selection activeCell="A3" sqref="A3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32" t="s">
        <v>130</v>
      </c>
      <c r="B1" s="30"/>
      <c r="C1" s="30"/>
      <c r="D1" s="30"/>
      <c r="E1" s="30"/>
      <c r="F1" s="30"/>
      <c r="G1" s="31"/>
    </row>
    <row r="2" spans="1:7" x14ac:dyDescent="0.2">
      <c r="A2" s="27"/>
      <c r="B2" s="32" t="s">
        <v>57</v>
      </c>
      <c r="C2" s="30"/>
      <c r="D2" s="30"/>
      <c r="E2" s="30"/>
      <c r="F2" s="31"/>
      <c r="G2" s="33" t="s">
        <v>56</v>
      </c>
    </row>
    <row r="3" spans="1:7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4"/>
    </row>
    <row r="4" spans="1:7" x14ac:dyDescent="0.2">
      <c r="A4" s="29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6" t="s">
        <v>0</v>
      </c>
      <c r="B5" s="5">
        <v>57979915.719999999</v>
      </c>
      <c r="C5" s="5">
        <v>4460582.97</v>
      </c>
      <c r="D5" s="5">
        <f>B5+C5</f>
        <v>62440498.689999998</v>
      </c>
      <c r="E5" s="5">
        <v>12115303.550000001</v>
      </c>
      <c r="F5" s="5">
        <v>12115303.550000001</v>
      </c>
      <c r="G5" s="5">
        <f>D5-E5</f>
        <v>50325195.140000001</v>
      </c>
    </row>
    <row r="6" spans="1:7" x14ac:dyDescent="0.2">
      <c r="A6" s="6" t="s">
        <v>1</v>
      </c>
      <c r="B6" s="5">
        <v>408500</v>
      </c>
      <c r="C6" s="5">
        <v>1234368.73</v>
      </c>
      <c r="D6" s="5">
        <f>B6+C6</f>
        <v>1642868.73</v>
      </c>
      <c r="E6" s="5">
        <v>0</v>
      </c>
      <c r="F6" s="5">
        <v>0</v>
      </c>
      <c r="G6" s="5">
        <f>D6-E6</f>
        <v>1642868.73</v>
      </c>
    </row>
    <row r="7" spans="1:7" x14ac:dyDescent="0.2">
      <c r="A7" s="6" t="s">
        <v>2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6" t="s">
        <v>39</v>
      </c>
      <c r="B8" s="5">
        <v>0</v>
      </c>
      <c r="C8" s="5">
        <v>0</v>
      </c>
      <c r="D8" s="5">
        <f>B8+C8</f>
        <v>0</v>
      </c>
      <c r="E8" s="5">
        <v>0</v>
      </c>
      <c r="F8" s="5">
        <v>0</v>
      </c>
      <c r="G8" s="5">
        <f>D8-E8</f>
        <v>0</v>
      </c>
    </row>
    <row r="9" spans="1:7" x14ac:dyDescent="0.2">
      <c r="A9" s="12" t="s">
        <v>36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7" x14ac:dyDescent="0.2">
      <c r="A10" s="10" t="s">
        <v>50</v>
      </c>
      <c r="B10" s="16">
        <f t="shared" ref="B10:G10" si="0">SUM(B5+B6+B7+B8+B9)</f>
        <v>58388415.719999999</v>
      </c>
      <c r="C10" s="16">
        <f t="shared" si="0"/>
        <v>5694951.6999999993</v>
      </c>
      <c r="D10" s="16">
        <f t="shared" si="0"/>
        <v>64083367.419999994</v>
      </c>
      <c r="E10" s="16">
        <f t="shared" si="0"/>
        <v>12115303.550000001</v>
      </c>
      <c r="F10" s="16">
        <f t="shared" si="0"/>
        <v>12115303.550000001</v>
      </c>
      <c r="G10" s="16">
        <f t="shared" si="0"/>
        <v>51968063.869999997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6"/>
  <sheetViews>
    <sheetView showGridLines="0" topLeftCell="A13" workbookViewId="0">
      <selection activeCell="A2" sqref="A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2" t="s">
        <v>143</v>
      </c>
      <c r="B1" s="30"/>
      <c r="C1" s="30"/>
      <c r="D1" s="30"/>
      <c r="E1" s="30"/>
      <c r="F1" s="30"/>
      <c r="G1" s="31"/>
    </row>
    <row r="2" spans="1:7" x14ac:dyDescent="0.2">
      <c r="A2" s="27"/>
      <c r="B2" s="32" t="s">
        <v>57</v>
      </c>
      <c r="C2" s="30"/>
      <c r="D2" s="30"/>
      <c r="E2" s="30"/>
      <c r="F2" s="31"/>
      <c r="G2" s="33" t="s">
        <v>56</v>
      </c>
    </row>
    <row r="3" spans="1:7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4"/>
    </row>
    <row r="4" spans="1:7" x14ac:dyDescent="0.2">
      <c r="A4" s="29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22"/>
      <c r="B5" s="7"/>
      <c r="C5" s="7"/>
      <c r="D5" s="7"/>
      <c r="E5" s="7"/>
      <c r="F5" s="7"/>
      <c r="G5" s="7"/>
    </row>
    <row r="6" spans="1:7" x14ac:dyDescent="0.2">
      <c r="A6" s="23" t="s">
        <v>131</v>
      </c>
      <c r="B6" s="5">
        <v>2529477.59</v>
      </c>
      <c r="C6" s="5">
        <v>232704</v>
      </c>
      <c r="D6" s="5">
        <f>B6+C6</f>
        <v>2762181.59</v>
      </c>
      <c r="E6" s="5">
        <v>501318.25</v>
      </c>
      <c r="F6" s="5">
        <v>501318.25</v>
      </c>
      <c r="G6" s="5">
        <f>D6-E6</f>
        <v>2260863.34</v>
      </c>
    </row>
    <row r="7" spans="1:7" x14ac:dyDescent="0.2">
      <c r="A7" s="23" t="s">
        <v>132</v>
      </c>
      <c r="B7" s="5">
        <v>4032181.57</v>
      </c>
      <c r="C7" s="5">
        <v>439185.29</v>
      </c>
      <c r="D7" s="5">
        <f t="shared" ref="D7:D12" si="0">B7+C7</f>
        <v>4471366.8599999994</v>
      </c>
      <c r="E7" s="5">
        <v>988327.19</v>
      </c>
      <c r="F7" s="5">
        <v>988327.19</v>
      </c>
      <c r="G7" s="5">
        <f t="shared" ref="G7:G12" si="1">D7-E7</f>
        <v>3483039.6699999995</v>
      </c>
    </row>
    <row r="8" spans="1:7" x14ac:dyDescent="0.2">
      <c r="A8" s="23" t="s">
        <v>133</v>
      </c>
      <c r="B8" s="5">
        <v>567887.74</v>
      </c>
      <c r="C8" s="5">
        <v>0</v>
      </c>
      <c r="D8" s="5">
        <f t="shared" si="0"/>
        <v>567887.74</v>
      </c>
      <c r="E8" s="5">
        <v>147785.38</v>
      </c>
      <c r="F8" s="5">
        <v>147785.38</v>
      </c>
      <c r="G8" s="5">
        <f t="shared" si="1"/>
        <v>420102.36</v>
      </c>
    </row>
    <row r="9" spans="1:7" x14ac:dyDescent="0.2">
      <c r="A9" s="23" t="s">
        <v>134</v>
      </c>
      <c r="B9" s="5">
        <v>43300</v>
      </c>
      <c r="C9" s="5">
        <v>0</v>
      </c>
      <c r="D9" s="5">
        <f t="shared" si="0"/>
        <v>43300</v>
      </c>
      <c r="E9" s="5">
        <v>0</v>
      </c>
      <c r="F9" s="5">
        <v>0</v>
      </c>
      <c r="G9" s="5">
        <f t="shared" si="1"/>
        <v>43300</v>
      </c>
    </row>
    <row r="10" spans="1:7" x14ac:dyDescent="0.2">
      <c r="A10" s="23" t="s">
        <v>135</v>
      </c>
      <c r="B10" s="5">
        <v>15212237.619999999</v>
      </c>
      <c r="C10" s="5">
        <v>2618890.1800000002</v>
      </c>
      <c r="D10" s="5">
        <f t="shared" si="0"/>
        <v>17831127.800000001</v>
      </c>
      <c r="E10" s="5">
        <v>2669737.2799999998</v>
      </c>
      <c r="F10" s="5">
        <v>2669737.2799999998</v>
      </c>
      <c r="G10" s="5">
        <f t="shared" si="1"/>
        <v>15161390.520000001</v>
      </c>
    </row>
    <row r="11" spans="1:7" x14ac:dyDescent="0.2">
      <c r="A11" s="23" t="s">
        <v>136</v>
      </c>
      <c r="B11" s="5">
        <v>260265</v>
      </c>
      <c r="C11" s="5">
        <v>0</v>
      </c>
      <c r="D11" s="5">
        <f t="shared" si="0"/>
        <v>260265</v>
      </c>
      <c r="E11" s="5">
        <v>37091.550000000003</v>
      </c>
      <c r="F11" s="5">
        <v>37091.550000000003</v>
      </c>
      <c r="G11" s="5">
        <f t="shared" si="1"/>
        <v>223173.45</v>
      </c>
    </row>
    <row r="12" spans="1:7" x14ac:dyDescent="0.2">
      <c r="A12" s="23" t="s">
        <v>137</v>
      </c>
      <c r="B12" s="5">
        <v>1142365.1200000001</v>
      </c>
      <c r="C12" s="5">
        <v>1652613.62</v>
      </c>
      <c r="D12" s="5">
        <f t="shared" si="0"/>
        <v>2794978.74</v>
      </c>
      <c r="E12" s="5">
        <v>297536.11</v>
      </c>
      <c r="F12" s="5">
        <v>297536.11</v>
      </c>
      <c r="G12" s="5">
        <f t="shared" si="1"/>
        <v>2497442.6300000004</v>
      </c>
    </row>
    <row r="13" spans="1:7" x14ac:dyDescent="0.2">
      <c r="A13" s="23" t="s">
        <v>138</v>
      </c>
      <c r="B13" s="5">
        <v>33055254.510000002</v>
      </c>
      <c r="C13" s="5">
        <v>751558.61</v>
      </c>
      <c r="D13" s="5">
        <f t="shared" ref="D13" si="2">B13+C13</f>
        <v>33806813.120000005</v>
      </c>
      <c r="E13" s="5">
        <v>7235081.3700000001</v>
      </c>
      <c r="F13" s="5">
        <v>7235081.3700000001</v>
      </c>
      <c r="G13" s="5">
        <f t="shared" ref="G13" si="3">D13-E13</f>
        <v>26571731.750000004</v>
      </c>
    </row>
    <row r="14" spans="1:7" x14ac:dyDescent="0.2">
      <c r="A14" s="23" t="s">
        <v>139</v>
      </c>
      <c r="B14" s="5">
        <v>570306.38</v>
      </c>
      <c r="C14" s="5">
        <v>0</v>
      </c>
      <c r="D14" s="5">
        <f t="shared" ref="D14" si="4">B14+C14</f>
        <v>570306.38</v>
      </c>
      <c r="E14" s="5">
        <v>93287.85</v>
      </c>
      <c r="F14" s="5">
        <v>93287.85</v>
      </c>
      <c r="G14" s="5">
        <f t="shared" ref="G14" si="5">D14-E14</f>
        <v>477018.53</v>
      </c>
    </row>
    <row r="15" spans="1:7" x14ac:dyDescent="0.2">
      <c r="A15" s="23" t="s">
        <v>140</v>
      </c>
      <c r="B15" s="5">
        <v>545176.69999999995</v>
      </c>
      <c r="C15" s="5">
        <v>0</v>
      </c>
      <c r="D15" s="5">
        <f t="shared" ref="D15" si="6">B15+C15</f>
        <v>545176.69999999995</v>
      </c>
      <c r="E15" s="5">
        <v>45237.94</v>
      </c>
      <c r="F15" s="5">
        <v>45237.94</v>
      </c>
      <c r="G15" s="5">
        <f t="shared" ref="G15" si="7">D15-E15</f>
        <v>499938.75999999995</v>
      </c>
    </row>
    <row r="16" spans="1:7" x14ac:dyDescent="0.2">
      <c r="A16" s="23" t="s">
        <v>141</v>
      </c>
      <c r="B16" s="5">
        <v>12000</v>
      </c>
      <c r="C16" s="5">
        <v>0</v>
      </c>
      <c r="D16" s="5">
        <f t="shared" ref="D16" si="8">B16+C16</f>
        <v>12000</v>
      </c>
      <c r="E16" s="5">
        <v>0</v>
      </c>
      <c r="F16" s="5">
        <v>0</v>
      </c>
      <c r="G16" s="5">
        <f t="shared" ref="G16" si="9">D16-E16</f>
        <v>12000</v>
      </c>
    </row>
    <row r="17" spans="1:7" x14ac:dyDescent="0.2">
      <c r="A17" s="23" t="s">
        <v>142</v>
      </c>
      <c r="B17" s="5">
        <v>417963.49</v>
      </c>
      <c r="C17" s="5">
        <v>0</v>
      </c>
      <c r="D17" s="5">
        <f t="shared" ref="D17" si="10">B17+C17</f>
        <v>417963.49</v>
      </c>
      <c r="E17" s="5">
        <v>99900.63</v>
      </c>
      <c r="F17" s="5">
        <v>99900.63</v>
      </c>
      <c r="G17" s="5">
        <f t="shared" ref="G17" si="11">D17-E17</f>
        <v>318062.86</v>
      </c>
    </row>
    <row r="18" spans="1:7" x14ac:dyDescent="0.2">
      <c r="A18" s="23"/>
      <c r="B18" s="5"/>
      <c r="C18" s="5"/>
      <c r="D18" s="5"/>
      <c r="E18" s="5"/>
      <c r="F18" s="5"/>
      <c r="G18" s="5"/>
    </row>
    <row r="19" spans="1:7" x14ac:dyDescent="0.2">
      <c r="A19" s="11" t="s">
        <v>50</v>
      </c>
      <c r="B19" s="17">
        <f t="shared" ref="B19:G19" si="12">SUM(B6:B18)</f>
        <v>58388415.720000014</v>
      </c>
      <c r="C19" s="17">
        <f t="shared" si="12"/>
        <v>5694951.7000000002</v>
      </c>
      <c r="D19" s="17">
        <f t="shared" si="12"/>
        <v>64083367.420000017</v>
      </c>
      <c r="E19" s="17">
        <f t="shared" si="12"/>
        <v>12115303.549999999</v>
      </c>
      <c r="F19" s="17">
        <f t="shared" si="12"/>
        <v>12115303.549999999</v>
      </c>
      <c r="G19" s="17">
        <f t="shared" si="12"/>
        <v>51968063.869999997</v>
      </c>
    </row>
    <row r="22" spans="1:7" ht="45" customHeight="1" x14ac:dyDescent="0.2">
      <c r="A22" s="32" t="s">
        <v>144</v>
      </c>
      <c r="B22" s="30"/>
      <c r="C22" s="30"/>
      <c r="D22" s="30"/>
      <c r="E22" s="30"/>
      <c r="F22" s="30"/>
      <c r="G22" s="31"/>
    </row>
    <row r="23" spans="1:7" x14ac:dyDescent="0.2">
      <c r="A23" s="35" t="s">
        <v>51</v>
      </c>
      <c r="B23" s="32" t="s">
        <v>57</v>
      </c>
      <c r="C23" s="30"/>
      <c r="D23" s="30"/>
      <c r="E23" s="30"/>
      <c r="F23" s="31"/>
      <c r="G23" s="33" t="s">
        <v>56</v>
      </c>
    </row>
    <row r="24" spans="1:7" ht="22.5" x14ac:dyDescent="0.2">
      <c r="A24" s="36"/>
      <c r="B24" s="2" t="s">
        <v>52</v>
      </c>
      <c r="C24" s="2" t="s">
        <v>117</v>
      </c>
      <c r="D24" s="2" t="s">
        <v>53</v>
      </c>
      <c r="E24" s="2" t="s">
        <v>54</v>
      </c>
      <c r="F24" s="2" t="s">
        <v>55</v>
      </c>
      <c r="G24" s="34"/>
    </row>
    <row r="25" spans="1:7" x14ac:dyDescent="0.2">
      <c r="A25" s="37"/>
      <c r="B25" s="3">
        <v>1</v>
      </c>
      <c r="C25" s="3">
        <v>2</v>
      </c>
      <c r="D25" s="3" t="s">
        <v>118</v>
      </c>
      <c r="E25" s="3">
        <v>4</v>
      </c>
      <c r="F25" s="3">
        <v>5</v>
      </c>
      <c r="G25" s="3" t="s">
        <v>119</v>
      </c>
    </row>
    <row r="26" spans="1:7" x14ac:dyDescent="0.2">
      <c r="A26" s="24" t="s">
        <v>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>D26-E26</f>
        <v>0</v>
      </c>
    </row>
    <row r="27" spans="1:7" x14ac:dyDescent="0.2">
      <c r="A27" s="24" t="s">
        <v>9</v>
      </c>
      <c r="B27" s="5">
        <v>0</v>
      </c>
      <c r="C27" s="5">
        <v>0</v>
      </c>
      <c r="D27" s="5">
        <f t="shared" ref="D27:D29" si="13">B27+C27</f>
        <v>0</v>
      </c>
      <c r="E27" s="5">
        <v>0</v>
      </c>
      <c r="F27" s="5">
        <v>0</v>
      </c>
      <c r="G27" s="5">
        <f t="shared" ref="G27:G29" si="14">D27-E27</f>
        <v>0</v>
      </c>
    </row>
    <row r="28" spans="1:7" x14ac:dyDescent="0.2">
      <c r="A28" s="24" t="s">
        <v>10</v>
      </c>
      <c r="B28" s="5">
        <v>0</v>
      </c>
      <c r="C28" s="5">
        <v>0</v>
      </c>
      <c r="D28" s="5">
        <f t="shared" si="13"/>
        <v>0</v>
      </c>
      <c r="E28" s="5">
        <v>0</v>
      </c>
      <c r="F28" s="5">
        <v>0</v>
      </c>
      <c r="G28" s="5">
        <f t="shared" si="14"/>
        <v>0</v>
      </c>
    </row>
    <row r="29" spans="1:7" x14ac:dyDescent="0.2">
      <c r="A29" s="24" t="s">
        <v>121</v>
      </c>
      <c r="B29" s="5">
        <v>0</v>
      </c>
      <c r="C29" s="5">
        <v>0</v>
      </c>
      <c r="D29" s="5">
        <f t="shared" si="13"/>
        <v>0</v>
      </c>
      <c r="E29" s="5">
        <v>0</v>
      </c>
      <c r="F29" s="5">
        <v>0</v>
      </c>
      <c r="G29" s="5">
        <f t="shared" si="14"/>
        <v>0</v>
      </c>
    </row>
    <row r="30" spans="1:7" x14ac:dyDescent="0.2">
      <c r="A30" s="11" t="s">
        <v>50</v>
      </c>
      <c r="B30" s="17">
        <f t="shared" ref="B30:G30" si="15">SUM(B26:B29)</f>
        <v>0</v>
      </c>
      <c r="C30" s="17">
        <f t="shared" si="15"/>
        <v>0</v>
      </c>
      <c r="D30" s="17">
        <f t="shared" si="15"/>
        <v>0</v>
      </c>
      <c r="E30" s="17">
        <f t="shared" si="15"/>
        <v>0</v>
      </c>
      <c r="F30" s="17">
        <f t="shared" si="15"/>
        <v>0</v>
      </c>
      <c r="G30" s="17">
        <f t="shared" si="15"/>
        <v>0</v>
      </c>
    </row>
    <row r="33" spans="1:7" ht="45" customHeight="1" x14ac:dyDescent="0.2">
      <c r="A33" s="32" t="s">
        <v>145</v>
      </c>
      <c r="B33" s="30"/>
      <c r="C33" s="30"/>
      <c r="D33" s="30"/>
      <c r="E33" s="30"/>
      <c r="F33" s="30"/>
      <c r="G33" s="31"/>
    </row>
    <row r="34" spans="1:7" x14ac:dyDescent="0.2">
      <c r="A34" s="35" t="s">
        <v>51</v>
      </c>
      <c r="B34" s="32" t="s">
        <v>57</v>
      </c>
      <c r="C34" s="30"/>
      <c r="D34" s="30"/>
      <c r="E34" s="30"/>
      <c r="F34" s="31"/>
      <c r="G34" s="33" t="s">
        <v>56</v>
      </c>
    </row>
    <row r="35" spans="1:7" ht="22.5" x14ac:dyDescent="0.2">
      <c r="A35" s="36"/>
      <c r="B35" s="2" t="s">
        <v>52</v>
      </c>
      <c r="C35" s="2" t="s">
        <v>117</v>
      </c>
      <c r="D35" s="2" t="s">
        <v>53</v>
      </c>
      <c r="E35" s="2" t="s">
        <v>54</v>
      </c>
      <c r="F35" s="2" t="s">
        <v>55</v>
      </c>
      <c r="G35" s="34"/>
    </row>
    <row r="36" spans="1:7" x14ac:dyDescent="0.2">
      <c r="A36" s="37"/>
      <c r="B36" s="3">
        <v>1</v>
      </c>
      <c r="C36" s="3">
        <v>2</v>
      </c>
      <c r="D36" s="3" t="s">
        <v>118</v>
      </c>
      <c r="E36" s="3">
        <v>4</v>
      </c>
      <c r="F36" s="3">
        <v>5</v>
      </c>
      <c r="G36" s="3" t="s">
        <v>119</v>
      </c>
    </row>
    <row r="37" spans="1:7" x14ac:dyDescent="0.2">
      <c r="A37" s="25" t="s">
        <v>12</v>
      </c>
      <c r="B37" s="5">
        <v>58388415.719999999</v>
      </c>
      <c r="C37" s="5">
        <v>5694951.7000000002</v>
      </c>
      <c r="D37" s="5">
        <f t="shared" ref="D37:D43" si="16">B37+C37</f>
        <v>64083367.420000002</v>
      </c>
      <c r="E37" s="5">
        <v>12115303.550000001</v>
      </c>
      <c r="F37" s="5">
        <v>12115303.550000001</v>
      </c>
      <c r="G37" s="5">
        <f t="shared" ref="G37:G43" si="17">D37-E37</f>
        <v>51968063.870000005</v>
      </c>
    </row>
    <row r="38" spans="1:7" x14ac:dyDescent="0.2">
      <c r="A38" s="25" t="s">
        <v>11</v>
      </c>
      <c r="B38" s="5">
        <v>0</v>
      </c>
      <c r="C38" s="5">
        <v>0</v>
      </c>
      <c r="D38" s="5">
        <f t="shared" si="16"/>
        <v>0</v>
      </c>
      <c r="E38" s="5">
        <v>0</v>
      </c>
      <c r="F38" s="5">
        <v>0</v>
      </c>
      <c r="G38" s="5">
        <f t="shared" si="17"/>
        <v>0</v>
      </c>
    </row>
    <row r="39" spans="1:7" x14ac:dyDescent="0.2">
      <c r="A39" s="25" t="s">
        <v>13</v>
      </c>
      <c r="B39" s="5">
        <v>0</v>
      </c>
      <c r="C39" s="5">
        <v>0</v>
      </c>
      <c r="D39" s="5">
        <f t="shared" si="16"/>
        <v>0</v>
      </c>
      <c r="E39" s="5">
        <v>0</v>
      </c>
      <c r="F39" s="5">
        <v>0</v>
      </c>
      <c r="G39" s="5">
        <f t="shared" si="17"/>
        <v>0</v>
      </c>
    </row>
    <row r="40" spans="1:7" x14ac:dyDescent="0.2">
      <c r="A40" s="25" t="s">
        <v>25</v>
      </c>
      <c r="B40" s="5">
        <v>0</v>
      </c>
      <c r="C40" s="5">
        <v>0</v>
      </c>
      <c r="D40" s="5">
        <f t="shared" si="16"/>
        <v>0</v>
      </c>
      <c r="E40" s="5">
        <v>0</v>
      </c>
      <c r="F40" s="5">
        <v>0</v>
      </c>
      <c r="G40" s="5">
        <f t="shared" si="17"/>
        <v>0</v>
      </c>
    </row>
    <row r="41" spans="1:7" ht="11.25" customHeight="1" x14ac:dyDescent="0.2">
      <c r="A41" s="25" t="s">
        <v>26</v>
      </c>
      <c r="B41" s="5">
        <v>0</v>
      </c>
      <c r="C41" s="5">
        <v>0</v>
      </c>
      <c r="D41" s="5">
        <f t="shared" si="16"/>
        <v>0</v>
      </c>
      <c r="E41" s="5">
        <v>0</v>
      </c>
      <c r="F41" s="5">
        <v>0</v>
      </c>
      <c r="G41" s="5">
        <f t="shared" si="17"/>
        <v>0</v>
      </c>
    </row>
    <row r="42" spans="1:7" x14ac:dyDescent="0.2">
      <c r="A42" s="25" t="s">
        <v>128</v>
      </c>
      <c r="B42" s="5">
        <v>0</v>
      </c>
      <c r="C42" s="5">
        <v>0</v>
      </c>
      <c r="D42" s="5">
        <f t="shared" si="16"/>
        <v>0</v>
      </c>
      <c r="E42" s="5">
        <v>0</v>
      </c>
      <c r="F42" s="5">
        <v>0</v>
      </c>
      <c r="G42" s="5">
        <f t="shared" si="17"/>
        <v>0</v>
      </c>
    </row>
    <row r="43" spans="1:7" x14ac:dyDescent="0.2">
      <c r="A43" s="25" t="s">
        <v>14</v>
      </c>
      <c r="B43" s="5">
        <v>0</v>
      </c>
      <c r="C43" s="5">
        <v>0</v>
      </c>
      <c r="D43" s="5">
        <f t="shared" si="16"/>
        <v>0</v>
      </c>
      <c r="E43" s="5">
        <v>0</v>
      </c>
      <c r="F43" s="5">
        <v>0</v>
      </c>
      <c r="G43" s="5">
        <f t="shared" si="17"/>
        <v>0</v>
      </c>
    </row>
    <row r="44" spans="1:7" x14ac:dyDescent="0.2">
      <c r="A44" s="11" t="s">
        <v>50</v>
      </c>
      <c r="B44" s="17">
        <f t="shared" ref="B44:G44" si="18">SUM(B37:B43)</f>
        <v>58388415.719999999</v>
      </c>
      <c r="C44" s="17">
        <f t="shared" si="18"/>
        <v>5694951.7000000002</v>
      </c>
      <c r="D44" s="17">
        <f t="shared" si="18"/>
        <v>64083367.420000002</v>
      </c>
      <c r="E44" s="17">
        <f t="shared" si="18"/>
        <v>12115303.550000001</v>
      </c>
      <c r="F44" s="17">
        <f t="shared" si="18"/>
        <v>12115303.550000001</v>
      </c>
      <c r="G44" s="17">
        <f t="shared" si="18"/>
        <v>51968063.870000005</v>
      </c>
    </row>
    <row r="46" spans="1:7" x14ac:dyDescent="0.2">
      <c r="A46" s="1" t="s">
        <v>120</v>
      </c>
    </row>
  </sheetData>
  <sheetProtection formatCells="0" formatColumns="0" formatRows="0" insertRows="0" deleteRows="0" autoFilter="0"/>
  <mergeCells count="11">
    <mergeCell ref="B2:F2"/>
    <mergeCell ref="G2:G3"/>
    <mergeCell ref="A1:G1"/>
    <mergeCell ref="A22:G22"/>
    <mergeCell ref="B34:F34"/>
    <mergeCell ref="G34:G35"/>
    <mergeCell ref="B23:F23"/>
    <mergeCell ref="G23:G24"/>
    <mergeCell ref="A33:G33"/>
    <mergeCell ref="A23:A25"/>
    <mergeCell ref="A34:A36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showGridLines="0" tabSelected="1" workbookViewId="0">
      <selection activeCell="D10" sqref="D10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32" t="s">
        <v>146</v>
      </c>
      <c r="B1" s="30"/>
      <c r="C1" s="30"/>
      <c r="D1" s="30"/>
      <c r="E1" s="30"/>
      <c r="F1" s="30"/>
      <c r="G1" s="31"/>
    </row>
    <row r="2" spans="1:7" x14ac:dyDescent="0.2">
      <c r="A2" s="27"/>
      <c r="B2" s="32" t="s">
        <v>57</v>
      </c>
      <c r="C2" s="30"/>
      <c r="D2" s="30"/>
      <c r="E2" s="30"/>
      <c r="F2" s="31"/>
      <c r="G2" s="33" t="s">
        <v>56</v>
      </c>
    </row>
    <row r="3" spans="1:7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4"/>
    </row>
    <row r="4" spans="1:7" x14ac:dyDescent="0.2">
      <c r="A4" s="29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8" t="s">
        <v>15</v>
      </c>
      <c r="B5" s="14">
        <f t="shared" ref="B5:G5" si="0">SUM(B6:B13)</f>
        <v>417963.49</v>
      </c>
      <c r="C5" s="14">
        <f t="shared" si="0"/>
        <v>0</v>
      </c>
      <c r="D5" s="14">
        <f t="shared" si="0"/>
        <v>417963.49</v>
      </c>
      <c r="E5" s="14">
        <f t="shared" si="0"/>
        <v>99900.63</v>
      </c>
      <c r="F5" s="14">
        <f t="shared" si="0"/>
        <v>99900.63</v>
      </c>
      <c r="G5" s="14">
        <f t="shared" si="0"/>
        <v>318062.86</v>
      </c>
    </row>
    <row r="6" spans="1:7" x14ac:dyDescent="0.2">
      <c r="A6" s="26" t="s">
        <v>40</v>
      </c>
      <c r="B6" s="5">
        <v>0</v>
      </c>
      <c r="C6" s="5">
        <v>0</v>
      </c>
      <c r="D6" s="5">
        <f>B6+C6</f>
        <v>0</v>
      </c>
      <c r="E6" s="5">
        <v>0</v>
      </c>
      <c r="F6" s="5">
        <v>0</v>
      </c>
      <c r="G6" s="5">
        <f>D6-E6</f>
        <v>0</v>
      </c>
    </row>
    <row r="7" spans="1:7" x14ac:dyDescent="0.2">
      <c r="A7" s="26" t="s">
        <v>16</v>
      </c>
      <c r="B7" s="5">
        <v>0</v>
      </c>
      <c r="C7" s="5">
        <v>0</v>
      </c>
      <c r="D7" s="5">
        <f t="shared" ref="D7:D13" si="1">B7+C7</f>
        <v>0</v>
      </c>
      <c r="E7" s="5">
        <v>0</v>
      </c>
      <c r="F7" s="5">
        <v>0</v>
      </c>
      <c r="G7" s="5">
        <f t="shared" ref="G7:G13" si="2">D7-E7</f>
        <v>0</v>
      </c>
    </row>
    <row r="8" spans="1:7" x14ac:dyDescent="0.2">
      <c r="A8" s="26" t="s">
        <v>122</v>
      </c>
      <c r="B8" s="5">
        <v>417963.49</v>
      </c>
      <c r="C8" s="5">
        <v>0</v>
      </c>
      <c r="D8" s="5">
        <f t="shared" si="1"/>
        <v>417963.49</v>
      </c>
      <c r="E8" s="5">
        <v>99900.63</v>
      </c>
      <c r="F8" s="5">
        <v>99900.63</v>
      </c>
      <c r="G8" s="5">
        <f t="shared" si="2"/>
        <v>318062.86</v>
      </c>
    </row>
    <row r="9" spans="1:7" x14ac:dyDescent="0.2">
      <c r="A9" s="26" t="s">
        <v>3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6" t="s">
        <v>22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6" t="s">
        <v>17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6" t="s">
        <v>41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6" t="s">
        <v>18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8" t="s">
        <v>19</v>
      </c>
      <c r="B14" s="14">
        <f t="shared" ref="B14:G14" si="3">SUM(B15:B21)</f>
        <v>57970452.229999997</v>
      </c>
      <c r="C14" s="14">
        <f t="shared" si="3"/>
        <v>5694951.7000000002</v>
      </c>
      <c r="D14" s="14">
        <f t="shared" si="3"/>
        <v>63665403.93</v>
      </c>
      <c r="E14" s="14">
        <f t="shared" si="3"/>
        <v>12015402.92</v>
      </c>
      <c r="F14" s="14">
        <f t="shared" si="3"/>
        <v>12015402.92</v>
      </c>
      <c r="G14" s="14">
        <f t="shared" si="3"/>
        <v>51650001.009999998</v>
      </c>
    </row>
    <row r="15" spans="1:7" x14ac:dyDescent="0.2">
      <c r="A15" s="26" t="s">
        <v>42</v>
      </c>
      <c r="B15" s="5">
        <v>0</v>
      </c>
      <c r="C15" s="5">
        <v>0</v>
      </c>
      <c r="D15" s="5">
        <f>B15+C15</f>
        <v>0</v>
      </c>
      <c r="E15" s="5">
        <v>0</v>
      </c>
      <c r="F15" s="5">
        <v>0</v>
      </c>
      <c r="G15" s="5">
        <f t="shared" ref="G15:G21" si="4">D15-E15</f>
        <v>0</v>
      </c>
    </row>
    <row r="16" spans="1:7" x14ac:dyDescent="0.2">
      <c r="A16" s="26" t="s">
        <v>27</v>
      </c>
      <c r="B16" s="5">
        <v>0</v>
      </c>
      <c r="C16" s="5">
        <v>0</v>
      </c>
      <c r="D16" s="5">
        <f t="shared" ref="D16:D21" si="5">B16+C16</f>
        <v>0</v>
      </c>
      <c r="E16" s="5">
        <v>0</v>
      </c>
      <c r="F16" s="5">
        <v>0</v>
      </c>
      <c r="G16" s="5">
        <f t="shared" si="4"/>
        <v>0</v>
      </c>
    </row>
    <row r="17" spans="1:7" x14ac:dyDescent="0.2">
      <c r="A17" s="26" t="s">
        <v>20</v>
      </c>
      <c r="B17" s="5">
        <v>0</v>
      </c>
      <c r="C17" s="5">
        <v>0</v>
      </c>
      <c r="D17" s="5">
        <f t="shared" si="5"/>
        <v>0</v>
      </c>
      <c r="E17" s="5">
        <v>0</v>
      </c>
      <c r="F17" s="5">
        <v>0</v>
      </c>
      <c r="G17" s="5">
        <f t="shared" si="4"/>
        <v>0</v>
      </c>
    </row>
    <row r="18" spans="1:7" x14ac:dyDescent="0.2">
      <c r="A18" s="26" t="s">
        <v>43</v>
      </c>
      <c r="B18" s="5">
        <v>0</v>
      </c>
      <c r="C18" s="5">
        <v>0</v>
      </c>
      <c r="D18" s="5">
        <f t="shared" si="5"/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6" t="s">
        <v>44</v>
      </c>
      <c r="B19" s="5">
        <v>57970452.229999997</v>
      </c>
      <c r="C19" s="5">
        <v>5694951.7000000002</v>
      </c>
      <c r="D19" s="5">
        <f t="shared" si="5"/>
        <v>63665403.93</v>
      </c>
      <c r="E19" s="5">
        <v>12015402.92</v>
      </c>
      <c r="F19" s="5">
        <v>12015402.92</v>
      </c>
      <c r="G19" s="5">
        <f t="shared" si="4"/>
        <v>51650001.009999998</v>
      </c>
    </row>
    <row r="20" spans="1:7" x14ac:dyDescent="0.2">
      <c r="A20" s="26" t="s">
        <v>45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6" t="s">
        <v>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8" t="s">
        <v>46</v>
      </c>
      <c r="B22" s="14">
        <f t="shared" ref="B22:G22" si="6">SUM(B23:B31)</f>
        <v>0</v>
      </c>
      <c r="C22" s="14">
        <f t="shared" si="6"/>
        <v>0</v>
      </c>
      <c r="D22" s="14">
        <f t="shared" si="6"/>
        <v>0</v>
      </c>
      <c r="E22" s="14">
        <f t="shared" si="6"/>
        <v>0</v>
      </c>
      <c r="F22" s="14">
        <f t="shared" si="6"/>
        <v>0</v>
      </c>
      <c r="G22" s="14">
        <f t="shared" si="6"/>
        <v>0</v>
      </c>
    </row>
    <row r="23" spans="1:7" x14ac:dyDescent="0.2">
      <c r="A23" s="26" t="s">
        <v>28</v>
      </c>
      <c r="B23" s="5">
        <v>0</v>
      </c>
      <c r="C23" s="5">
        <v>0</v>
      </c>
      <c r="D23" s="5">
        <f>B23+C23</f>
        <v>0</v>
      </c>
      <c r="E23" s="5">
        <v>0</v>
      </c>
      <c r="F23" s="5">
        <v>0</v>
      </c>
      <c r="G23" s="5">
        <f t="shared" ref="G23:G31" si="7">D23-E23</f>
        <v>0</v>
      </c>
    </row>
    <row r="24" spans="1:7" x14ac:dyDescent="0.2">
      <c r="A24" s="26" t="s">
        <v>23</v>
      </c>
      <c r="B24" s="5">
        <v>0</v>
      </c>
      <c r="C24" s="5">
        <v>0</v>
      </c>
      <c r="D24" s="5">
        <f t="shared" ref="D24:D31" si="8">B24+C24</f>
        <v>0</v>
      </c>
      <c r="E24" s="5">
        <v>0</v>
      </c>
      <c r="F24" s="5">
        <v>0</v>
      </c>
      <c r="G24" s="5">
        <f t="shared" si="7"/>
        <v>0</v>
      </c>
    </row>
    <row r="25" spans="1:7" x14ac:dyDescent="0.2">
      <c r="A25" s="26" t="s">
        <v>29</v>
      </c>
      <c r="B25" s="5">
        <v>0</v>
      </c>
      <c r="C25" s="5">
        <v>0</v>
      </c>
      <c r="D25" s="5">
        <f t="shared" si="8"/>
        <v>0</v>
      </c>
      <c r="E25" s="5">
        <v>0</v>
      </c>
      <c r="F25" s="5">
        <v>0</v>
      </c>
      <c r="G25" s="5">
        <f t="shared" si="7"/>
        <v>0</v>
      </c>
    </row>
    <row r="26" spans="1:7" x14ac:dyDescent="0.2">
      <c r="A26" s="26" t="s">
        <v>47</v>
      </c>
      <c r="B26" s="5">
        <v>0</v>
      </c>
      <c r="C26" s="5">
        <v>0</v>
      </c>
      <c r="D26" s="5">
        <f t="shared" si="8"/>
        <v>0</v>
      </c>
      <c r="E26" s="5">
        <v>0</v>
      </c>
      <c r="F26" s="5">
        <v>0</v>
      </c>
      <c r="G26" s="5">
        <f t="shared" si="7"/>
        <v>0</v>
      </c>
    </row>
    <row r="27" spans="1:7" x14ac:dyDescent="0.2">
      <c r="A27" s="26" t="s">
        <v>21</v>
      </c>
      <c r="B27" s="5">
        <v>0</v>
      </c>
      <c r="C27" s="5">
        <v>0</v>
      </c>
      <c r="D27" s="5">
        <f t="shared" si="8"/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6" t="s">
        <v>5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6" t="s">
        <v>6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6" t="s">
        <v>48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6" t="s">
        <v>30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8" t="s">
        <v>31</v>
      </c>
      <c r="B32" s="14">
        <f t="shared" ref="B32:G32" si="9">SUM(B33:B36)</f>
        <v>0</v>
      </c>
      <c r="C32" s="14">
        <f t="shared" si="9"/>
        <v>0</v>
      </c>
      <c r="D32" s="14">
        <f t="shared" si="9"/>
        <v>0</v>
      </c>
      <c r="E32" s="14">
        <f t="shared" si="9"/>
        <v>0</v>
      </c>
      <c r="F32" s="14">
        <f t="shared" si="9"/>
        <v>0</v>
      </c>
      <c r="G32" s="14">
        <f t="shared" si="9"/>
        <v>0</v>
      </c>
    </row>
    <row r="33" spans="1:7" x14ac:dyDescent="0.2">
      <c r="A33" s="26" t="s">
        <v>49</v>
      </c>
      <c r="B33" s="5">
        <v>0</v>
      </c>
      <c r="C33" s="5">
        <v>0</v>
      </c>
      <c r="D33" s="5">
        <f>B33+C33</f>
        <v>0</v>
      </c>
      <c r="E33" s="5">
        <v>0</v>
      </c>
      <c r="F33" s="5">
        <v>0</v>
      </c>
      <c r="G33" s="5">
        <f t="shared" ref="G33:G36" si="10">D33-E33</f>
        <v>0</v>
      </c>
    </row>
    <row r="34" spans="1:7" ht="11.25" customHeight="1" x14ac:dyDescent="0.2">
      <c r="A34" s="26" t="s">
        <v>24</v>
      </c>
      <c r="B34" s="5">
        <v>0</v>
      </c>
      <c r="C34" s="5">
        <v>0</v>
      </c>
      <c r="D34" s="5">
        <f t="shared" ref="D34:D36" si="11">B34+C34</f>
        <v>0</v>
      </c>
      <c r="E34" s="5">
        <v>0</v>
      </c>
      <c r="F34" s="5">
        <v>0</v>
      </c>
      <c r="G34" s="5">
        <f t="shared" si="10"/>
        <v>0</v>
      </c>
    </row>
    <row r="35" spans="1:7" x14ac:dyDescent="0.2">
      <c r="A35" s="26" t="s">
        <v>32</v>
      </c>
      <c r="B35" s="5">
        <v>0</v>
      </c>
      <c r="C35" s="5">
        <v>0</v>
      </c>
      <c r="D35" s="5">
        <f t="shared" si="11"/>
        <v>0</v>
      </c>
      <c r="E35" s="5">
        <v>0</v>
      </c>
      <c r="F35" s="5">
        <v>0</v>
      </c>
      <c r="G35" s="5">
        <f t="shared" si="10"/>
        <v>0</v>
      </c>
    </row>
    <row r="36" spans="1:7" x14ac:dyDescent="0.2">
      <c r="A36" s="26" t="s">
        <v>7</v>
      </c>
      <c r="B36" s="5">
        <v>0</v>
      </c>
      <c r="C36" s="5">
        <v>0</v>
      </c>
      <c r="D36" s="5">
        <f t="shared" si="11"/>
        <v>0</v>
      </c>
      <c r="E36" s="5">
        <v>0</v>
      </c>
      <c r="F36" s="5">
        <v>0</v>
      </c>
      <c r="G36" s="5">
        <f t="shared" si="10"/>
        <v>0</v>
      </c>
    </row>
    <row r="37" spans="1:7" x14ac:dyDescent="0.2">
      <c r="A37" s="11" t="s">
        <v>50</v>
      </c>
      <c r="B37" s="17">
        <f t="shared" ref="B37:G37" si="12">SUM(B32+B22+B14+B5)</f>
        <v>58388415.719999999</v>
      </c>
      <c r="C37" s="17">
        <f t="shared" si="12"/>
        <v>5694951.7000000002</v>
      </c>
      <c r="D37" s="17">
        <f t="shared" si="12"/>
        <v>64083367.420000002</v>
      </c>
      <c r="E37" s="17">
        <f t="shared" si="12"/>
        <v>12115303.550000001</v>
      </c>
      <c r="F37" s="17">
        <f t="shared" si="12"/>
        <v>12115303.550000001</v>
      </c>
      <c r="G37" s="17">
        <f t="shared" si="12"/>
        <v>51968063.869999997</v>
      </c>
    </row>
    <row r="39" spans="1:7" x14ac:dyDescent="0.2">
      <c r="A39" s="1" t="s">
        <v>120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2024-04-26T18:04:39Z</cp:lastPrinted>
  <dcterms:created xsi:type="dcterms:W3CDTF">2014-02-10T03:37:14Z</dcterms:created>
  <dcterms:modified xsi:type="dcterms:W3CDTF">2024-04-26T18:05:33Z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